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lerite" state="visible" r:id="rId4"/>
    <sheet sheetId="2" name="Instruções" state="visible" r:id="rId5"/>
    <sheet sheetId="3" name="Tabelas" state="visible" r:id="rId6"/>
  </sheets>
  <calcPr calcId="171027" fullCalcOnLoad="1"/>
</workbook>
</file>

<file path=xl/sharedStrings.xml><?xml version="1.0" encoding="utf-8"?>
<sst xmlns="http://schemas.openxmlformats.org/spreadsheetml/2006/main" count="50" uniqueCount="50">
  <si>
    <t>Holerite simples — INSS e IRRF 2026</t>
  </si>
  <si>
    <t>Calcutudo.com.br · planilha grátis · células amarelas são suas · o verde é fórmula</t>
  </si>
  <si>
    <t>Amarelo: você troca. Verde: a planilha calcula.</t>
  </si>
  <si>
    <t>Salário bruto</t>
  </si>
  <si>
    <t>Dependentes</t>
  </si>
  <si>
    <t>Outras deduções legais (pensão, previdência)</t>
  </si>
  <si>
    <t>INSS do empregado</t>
  </si>
  <si>
    <t>Base do IR</t>
  </si>
  <si>
    <t>IR antes da redução</t>
  </si>
  <si>
    <t>Redução da Lei 15.270</t>
  </si>
  <si>
    <t>IRRF</t>
  </si>
  <si>
    <t>FGTS 8% (não sai do líquido)</t>
  </si>
  <si>
    <t>Líquido</t>
  </si>
  <si>
    <t>Instruções</t>
  </si>
  <si>
    <t>Calcutudo.com.br</t>
  </si>
  <si>
    <t>Substitua as células amarelas. As verdes recalculam sozinhas. O exemplo já vem preenchido para você conferir a conta antes de apagar.</t>
  </si>
  <si>
    <t>O INSS é progressivo, com teto, e o total é arredondado uma vez. O IR escolhe a maior dedução entre as legais (INSS, dependentes e o que você lançar em outras) e o desconto simplificado de 2026.</t>
  </si>
  <si>
    <t>A redução da Lei 15.270 olha o salário bruto desta fonte, não a base já diminuída. Até R$ 5.000 o imposto pode zerar. De R$ 5.000,01 a R$ 7.350 a redução é parcial. Acima disso não há redução.</t>
  </si>
  <si>
    <t>Pensão e previdência complementar saem do líquido e, quando vencem o simplificado, também da base. O FGTS aparece só para conferência: ele não é descontado do empregado.</t>
  </si>
  <si>
    <t>Exemplo que já vem: salário de R$ 6.000, sem dependente. INSS R$ 641,51 e IRRF R$ 385,10. Com R$ 4.500 o IRRF fica zerado por causa do redutor.</t>
  </si>
  <si>
    <t>Abra no Excel ou no LibreOffice. No Google Planilhas, use Arquivo e depois Importar, e envie este .xlsx. Não há macro nem vínculo com outra pasta. A proteção não tem senha: em Revisar, Desproteger planilha, confirme em branco se quiser inserir linhas.</t>
  </si>
  <si>
    <t>Estimativa para organizar a conta. Não é orientação jurídica, contábil, trabalhista ou financeira. Calcutudo.com.br</t>
  </si>
  <si>
    <t>INSS faixa 1 até</t>
  </si>
  <si>
    <t>INSS faixa 2 até</t>
  </si>
  <si>
    <t>INSS faixa 3 até</t>
  </si>
  <si>
    <t>INSS teto</t>
  </si>
  <si>
    <t>Desconto simplificado mensal</t>
  </si>
  <si>
    <t>Dedução mensal por dependente</t>
  </si>
  <si>
    <t>IR isento até</t>
  </si>
  <si>
    <t>IR 7,5% até</t>
  </si>
  <si>
    <t>IR 15% até</t>
  </si>
  <si>
    <t>IR 22,5% até</t>
  </si>
  <si>
    <t>IR 27,5%</t>
  </si>
  <si>
    <t>Redução integral até esta renda</t>
  </si>
  <si>
    <t>Teto da redução que zera o imposto</t>
  </si>
  <si>
    <t>Redução parcial até esta renda</t>
  </si>
  <si>
    <t>Constante da redução parcial</t>
  </si>
  <si>
    <t>Numerador do coeficiente 0,133145</t>
  </si>
  <si>
    <t>Denominador do coeficiente</t>
  </si>
  <si>
    <t>MEI limite anual 2026</t>
  </si>
  <si>
    <t>MEI limite por mês no ano de abertura</t>
  </si>
  <si>
    <t>DAS INSS do MEI</t>
  </si>
  <si>
    <t>DAS ISS</t>
  </si>
  <si>
    <t>DAS ICMS</t>
  </si>
  <si>
    <t>DAS INSS do MEI caminhoneiro</t>
  </si>
  <si>
    <t>Comércio (INSS + ICMS)</t>
  </si>
  <si>
    <t>Serviço (INSS + ISS)</t>
  </si>
  <si>
    <t>Comércio e serviço</t>
  </si>
  <si>
    <t>FGTS do empregado</t>
  </si>
  <si>
    <t>Calcutudo.com.br · números de 2026 copiados de src/config/tax-tables.ts ao gerar o arquivo. Não há vínculo externo.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</si>
</sst>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R$&quot; #,##0.00"/>
  </numFmts>
  <fonts count="8" x14ac:knownFonts="1">
    <font>
      <color theme="1"/>
      <family val="2"/>
      <scheme val="minor"/>
      <sz val="11"/>
      <name val="Calibri"/>
    </font>
    <font>
      <b/>
      <color rgb="FF0F6E56"/>
      <sz val="18"/>
      <name val="Calibri"/>
    </font>
    <font>
      <color rgb="FF8A5A12"/>
      <sz val="11"/>
      <name val="Calibri"/>
    </font>
    <font>
      <color rgb="FF1C2430"/>
      <sz val="11"/>
      <name val="Calibri"/>
    </font>
    <font>
      <b/>
      <color rgb="FF1C2430"/>
      <sz val="11"/>
      <name val="Calibri"/>
    </font>
    <font>
      <sz val="11"/>
      <name val="Calibri"/>
    </font>
    <font>
      <b/>
      <color rgb="FF8A5A12"/>
      <sz val="12"/>
      <name val="Calibri"/>
    </font>
    <font>
      <sz val="12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3C4"/>
      </patternFill>
    </fill>
    <fill>
      <patternFill patternType="solid">
        <fgColor rgb="FFE7F3EE"/>
      </patternFill>
    </fill>
  </fills>
  <borders count="2">
    <border>
      <left/>
      <right/>
      <top/>
      <bottom/>
      <diagonal/>
    </border>
    <border>
      <left style="thin">
        <color rgb="FFDDD4C4"/>
      </left>
      <right style="thin">
        <color rgb="FFDDD4C4"/>
      </right>
      <top style="thin">
        <color rgb="FFDDD4C4"/>
      </top>
      <bottom style="thin">
        <color rgb="FFDDD4C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164" fontId="5" fillId="2" borderId="1" xfId="0" applyNumberFormat="1" applyFont="1" applyFill="1" applyBorder="1" applyProtection="1">
      <protection locked="0"/>
    </xf>
    <xf numFmtId="1" fontId="5" fillId="2" borderId="1" xfId="0" applyNumberFormat="1" applyFont="1" applyFill="1" applyBorder="1" applyProtection="1">
      <protection locked="0"/>
    </xf>
    <xf numFmtId="164" fontId="5" fillId="3" borderId="1" xfId="0" applyNumberFormat="1" applyFont="1" applyFill="1" applyBorder="1" applyProtection="1"/>
    <xf numFmtId="0" fontId="6" fillId="0" borderId="0" xfId="0" applyFont="1"/>
    <xf numFmtId="0" fontId="7" fillId="0" borderId="0" xfId="0" applyFont="1" applyAlignment="1">
      <alignment vertical="top" wrapText="1"/>
    </xf>
    <xf numFmtId="164" fontId="0" fillId="0" borderId="0" xfId="0" applyNumberFormat="1" applyProtection="1"/>
    <xf numFmtId="0" fontId="0" fillId="0" borderId="0" xfId="0" applyProtection="1"/>
    <xf numFmtId="10" fontId="0" fillId="0" borderId="0" xfId="0" applyNumberFormat="1" applyProtection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4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48" customWidth="1"/>
    <col min="2" max="2" width="22" customWidth="1"/>
    <col min="3" max="3" width="28" customWidth="1"/>
  </cols>
  <sheetData>
    <row r="1" ht="26" customHeight="1" spans="1:3" x14ac:dyDescent="0.25">
      <c r="A1" s="1" t="s">
        <v>0</v>
      </c>
      <c r="B1" s="1"/>
      <c r="C1" s="1"/>
    </row>
    <row r="2" spans="1:3" x14ac:dyDescent="0.25">
      <c r="A2" s="2" t="s">
        <v>1</v>
      </c>
      <c r="B2" s="2"/>
      <c r="C2" s="2"/>
    </row>
    <row r="3" spans="1:1" x14ac:dyDescent="0.25">
      <c r="A3" s="3" t="s">
        <v>2</v>
      </c>
    </row>
    <row r="4" spans="1:2" x14ac:dyDescent="0.25">
      <c r="A4" s="4" t="s">
        <v>3</v>
      </c>
      <c r="B4" s="5">
        <v>6000</v>
      </c>
    </row>
    <row r="5" spans="1:2" x14ac:dyDescent="0.25">
      <c r="A5" s="3" t="s">
        <v>4</v>
      </c>
      <c r="B5" s="6">
        <v>0</v>
      </c>
    </row>
    <row r="6" spans="1:2" x14ac:dyDescent="0.25">
      <c r="A6" s="3" t="s">
        <v>5</v>
      </c>
      <c r="B6" s="5">
        <v>0</v>
      </c>
    </row>
    <row r="8" spans="1:2" x14ac:dyDescent="0.25">
      <c r="A8" s="4" t="s">
        <v>6</v>
      </c>
      <c r="B8" s="7">
        <f>ROUND((ROUND(MIN(B4,Tabelas!B1)*100,0)*Tabelas!C1+ROUND(MAX(0,MIN(B4,Tabelas!B2)-Tabelas!B1)*100,0)*Tabelas!C2+ROUND(MAX(0,MIN(B4,Tabelas!B3)-Tabelas!B2)*100,0)*Tabelas!C3+ROUND(MAX(0,MIN(B4,Tabelas!B4)-Tabelas!B3)*100,0)*Tabelas!C4)/10000,0)/100</f>
      </c>
    </row>
    <row r="9" spans="1:2" x14ac:dyDescent="0.25">
      <c r="A9" s="3" t="s">
        <v>7</v>
      </c>
      <c r="B9" s="7">
        <f>MAX(0,B4-MAX(B8+B5*Tabelas!B7+B6,Tabelas!B6))</f>
      </c>
    </row>
    <row r="10" spans="1:2" x14ac:dyDescent="0.25">
      <c r="A10" s="3" t="s">
        <v>8</v>
      </c>
      <c r="B10" s="7">
        <f>MAX(0,IF(B9&lt;=Tabelas!B9,0,IF(B9&lt;=Tabelas!B10,ROUND(ROUND(B9*100,0)*Tabelas!C10/10000,0)/100-Tabelas!D10,IF(B9&lt;=Tabelas!B11,ROUND(ROUND(B9*100,0)*Tabelas!C11/10000,0)/100-Tabelas!D11,IF(B9&lt;=Tabelas!B12,ROUND(ROUND(B9*100,0)*Tabelas!C12/10000,0)/100-Tabelas!D12,ROUND(ROUND(B9*100,0)*Tabelas!C13/10000,0)/100-Tabelas!D13)))))</f>
      </c>
    </row>
    <row r="11" spans="1:2" x14ac:dyDescent="0.25">
      <c r="A11" s="3" t="s">
        <v>9</v>
      </c>
      <c r="B11" s="7">
        <f>IF(OR(B10&lt;=0,B4&lt;=0),0,IF(B4&lt;=Tabelas!B15,MIN(B10,Tabelas!B16),IF(B4&gt;Tabelas!B17,0,MAX(0,MIN(B10,Tabelas!B18-ROUND(Tabelas!B19*ROUND(B4*100,0)/Tabelas!B20,0)/100)))))</f>
      </c>
    </row>
    <row r="12" spans="1:2" x14ac:dyDescent="0.25">
      <c r="A12" s="4" t="s">
        <v>10</v>
      </c>
      <c r="B12" s="7">
        <f>MAX(0,ROUND((B10-B11)*100,0)/100)</f>
      </c>
    </row>
    <row r="13" spans="1:2" x14ac:dyDescent="0.25">
      <c r="A13" s="3" t="s">
        <v>11</v>
      </c>
      <c r="B13" s="7">
        <f>ROUND(B4*Tabelas!B32,2)</f>
      </c>
    </row>
    <row r="14" spans="1:2" x14ac:dyDescent="0.25">
      <c r="A14" s="4" t="s">
        <v>12</v>
      </c>
      <c r="B14" s="7">
        <f>ROUND(B4-B8-B12-B6,2)</f>
      </c>
    </row>
  </sheetData>
  <sheetProtection sheet="1" formatColumns="0" formatRows="0" sort="0" autoFilter="0"/>
  <mergeCells count="2">
    <mergeCell ref="A1:C1"/>
    <mergeCell ref="A2:C2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 showGridLines="0"/>
  </sheetViews>
  <sheetFormatPr defaultRowHeight="15" outlineLevelRow="0" outlineLevelCol="0" x14ac:dyDescent="55"/>
  <cols>
    <col min="1" max="1" width="108" customWidth="1"/>
  </cols>
  <sheetData>
    <row r="1" spans="1:1" x14ac:dyDescent="0.25">
      <c r="A1" s="1" t="s">
        <v>13</v>
      </c>
    </row>
    <row r="3" spans="1:1" x14ac:dyDescent="0.25">
      <c r="A3" s="8" t="s">
        <v>14</v>
      </c>
    </row>
    <row r="5" ht="48" customHeight="1" spans="1:1" x14ac:dyDescent="0.25">
      <c r="A5" s="9" t="s">
        <v>15</v>
      </c>
    </row>
    <row r="6" ht="48" customHeight="1" spans="1:1" x14ac:dyDescent="0.25">
      <c r="A6" s="9" t="s">
        <v>16</v>
      </c>
    </row>
    <row r="7" ht="48" customHeight="1" spans="1:1" x14ac:dyDescent="0.25">
      <c r="A7" s="9" t="s">
        <v>17</v>
      </c>
    </row>
    <row r="8" ht="48" customHeight="1" spans="1:1" x14ac:dyDescent="0.25">
      <c r="A8" s="9" t="s">
        <v>18</v>
      </c>
    </row>
    <row r="9" ht="48" customHeight="1" spans="1:1" x14ac:dyDescent="0.25">
      <c r="A9" s="9" t="s">
        <v>19</v>
      </c>
    </row>
    <row r="10" ht="48" customHeight="1" spans="1:1" x14ac:dyDescent="0.25">
      <c r="A10" s="9" t="s">
        <v>20</v>
      </c>
    </row>
    <row r="11" ht="48" customHeight="1" spans="1:1" x14ac:dyDescent="0.25">
      <c r="A11" s="9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"/>
  <sheetFormatPr defaultRowHeight="15" outlineLevelRow="0" outlineLevelCol="0" x14ac:dyDescent="55"/>
  <cols>
    <col min="1" max="1" width="46" customWidth="1"/>
    <col min="2" max="2" width="18" customWidth="1"/>
    <col min="3" max="3" width="16" customWidth="1"/>
    <col min="4" max="4" width="22" customWidth="1"/>
  </cols>
  <sheetData>
    <row r="1" spans="1:3" x14ac:dyDescent="0.25">
      <c r="A1" s="3" t="s">
        <v>22</v>
      </c>
      <c r="B1" s="10">
        <v>1621</v>
      </c>
      <c r="C1" s="11">
        <v>750</v>
      </c>
    </row>
    <row r="2" spans="1:3" x14ac:dyDescent="0.25">
      <c r="A2" s="3" t="s">
        <v>23</v>
      </c>
      <c r="B2" s="10">
        <v>2902.84</v>
      </c>
      <c r="C2" s="11">
        <v>900</v>
      </c>
    </row>
    <row r="3" spans="1:3" x14ac:dyDescent="0.25">
      <c r="A3" s="3" t="s">
        <v>24</v>
      </c>
      <c r="B3" s="10">
        <v>4354.27</v>
      </c>
      <c r="C3" s="11">
        <v>1200</v>
      </c>
    </row>
    <row r="4" spans="1:3" x14ac:dyDescent="0.25">
      <c r="A4" s="3" t="s">
        <v>25</v>
      </c>
      <c r="B4" s="10">
        <v>8475.55</v>
      </c>
      <c r="C4" s="11">
        <v>1400</v>
      </c>
    </row>
    <row r="6" spans="1:2" x14ac:dyDescent="0.25">
      <c r="A6" s="3" t="s">
        <v>26</v>
      </c>
      <c r="B6" s="10">
        <v>607.2</v>
      </c>
    </row>
    <row r="7" spans="1:2" x14ac:dyDescent="0.25">
      <c r="A7" s="3" t="s">
        <v>27</v>
      </c>
      <c r="B7" s="10">
        <v>189.59</v>
      </c>
    </row>
    <row r="9" spans="1:4" x14ac:dyDescent="0.25">
      <c r="A9" s="3" t="s">
        <v>28</v>
      </c>
      <c r="B9" s="10">
        <v>2428.8</v>
      </c>
      <c r="C9" s="11">
        <v>0</v>
      </c>
      <c r="D9" s="10">
        <v>0</v>
      </c>
    </row>
    <row r="10" spans="1:4" x14ac:dyDescent="0.25">
      <c r="A10" s="3" t="s">
        <v>29</v>
      </c>
      <c r="B10" s="10">
        <v>2826.65</v>
      </c>
      <c r="C10" s="11">
        <v>750</v>
      </c>
      <c r="D10" s="10">
        <v>182.16</v>
      </c>
    </row>
    <row r="11" spans="1:4" x14ac:dyDescent="0.25">
      <c r="A11" s="3" t="s">
        <v>30</v>
      </c>
      <c r="B11" s="10">
        <v>3751.05</v>
      </c>
      <c r="C11" s="11">
        <v>1500</v>
      </c>
      <c r="D11" s="10">
        <v>394.16</v>
      </c>
    </row>
    <row r="12" spans="1:4" x14ac:dyDescent="0.25">
      <c r="A12" s="3" t="s">
        <v>31</v>
      </c>
      <c r="B12" s="10">
        <v>4664.68</v>
      </c>
      <c r="C12" s="11">
        <v>2250</v>
      </c>
      <c r="D12" s="10">
        <v>675.49</v>
      </c>
    </row>
    <row r="13" spans="1:4" x14ac:dyDescent="0.25">
      <c r="A13" s="3" t="s">
        <v>32</v>
      </c>
      <c r="B13" s="10">
        <v>0</v>
      </c>
      <c r="C13" s="11">
        <v>2750</v>
      </c>
      <c r="D13" s="10">
        <v>908.73</v>
      </c>
    </row>
    <row r="15" spans="1:2" x14ac:dyDescent="0.25">
      <c r="A15" s="3" t="s">
        <v>33</v>
      </c>
      <c r="B15" s="10">
        <v>5000</v>
      </c>
    </row>
    <row r="16" spans="1:2" x14ac:dyDescent="0.25">
      <c r="A16" s="3" t="s">
        <v>34</v>
      </c>
      <c r="B16" s="10">
        <v>312.89</v>
      </c>
    </row>
    <row r="17" spans="1:2" x14ac:dyDescent="0.25">
      <c r="A17" s="3" t="s">
        <v>35</v>
      </c>
      <c r="B17" s="10">
        <v>7350</v>
      </c>
    </row>
    <row r="18" spans="1:2" x14ac:dyDescent="0.25">
      <c r="A18" s="3" t="s">
        <v>36</v>
      </c>
      <c r="B18" s="10">
        <v>978.62</v>
      </c>
    </row>
    <row r="19" spans="1:2" x14ac:dyDescent="0.25">
      <c r="A19" s="3" t="s">
        <v>37</v>
      </c>
      <c r="B19" s="11">
        <v>133145</v>
      </c>
    </row>
    <row r="20" spans="1:2" x14ac:dyDescent="0.25">
      <c r="A20" s="3" t="s">
        <v>38</v>
      </c>
      <c r="B20" s="11">
        <v>1000000</v>
      </c>
    </row>
    <row r="22" spans="1:2" x14ac:dyDescent="0.25">
      <c r="A22" s="3" t="s">
        <v>39</v>
      </c>
      <c r="B22" s="10">
        <v>81000</v>
      </c>
    </row>
    <row r="23" spans="1:2" x14ac:dyDescent="0.25">
      <c r="A23" s="3" t="s">
        <v>40</v>
      </c>
      <c r="B23" s="10">
        <v>6750</v>
      </c>
    </row>
    <row r="24" spans="1:2" x14ac:dyDescent="0.25">
      <c r="A24" s="3" t="s">
        <v>41</v>
      </c>
      <c r="B24" s="10">
        <v>81.05</v>
      </c>
    </row>
    <row r="25" spans="1:2" x14ac:dyDescent="0.25">
      <c r="A25" s="3" t="s">
        <v>42</v>
      </c>
      <c r="B25" s="10">
        <v>5</v>
      </c>
    </row>
    <row r="26" spans="1:2" x14ac:dyDescent="0.25">
      <c r="A26" s="3" t="s">
        <v>43</v>
      </c>
      <c r="B26" s="10">
        <v>1</v>
      </c>
    </row>
    <row r="27" spans="1:2" x14ac:dyDescent="0.25">
      <c r="A27" s="3" t="s">
        <v>44</v>
      </c>
      <c r="B27" s="10">
        <v>194.52</v>
      </c>
    </row>
    <row r="28" spans="1:2" x14ac:dyDescent="0.25">
      <c r="A28" s="3" t="s">
        <v>45</v>
      </c>
      <c r="B28" s="7">
        <f>B24+B26</f>
      </c>
    </row>
    <row r="29" spans="1:2" x14ac:dyDescent="0.25">
      <c r="A29" s="3" t="s">
        <v>46</v>
      </c>
      <c r="B29" s="7">
        <f>B24+B25</f>
      </c>
    </row>
    <row r="30" spans="1:2" x14ac:dyDescent="0.25">
      <c r="A30" s="3" t="s">
        <v>47</v>
      </c>
      <c r="B30" s="7">
        <f>B24+B25+B26</f>
      </c>
    </row>
    <row r="32" spans="1:2" x14ac:dyDescent="0.25">
      <c r="A32" s="3" t="s">
        <v>48</v>
      </c>
      <c r="B32" s="12">
        <v>0.08</v>
      </c>
    </row>
    <row r="34" ht="32" customHeight="1" spans="1:1" x14ac:dyDescent="0.25">
      <c r="A34" s="13" t="s">
        <v>49</v>
      </c>
    </row>
  </sheetData>
  <sheetProtection sheet="1" formatColumns="0" formatRows="0" sort="0" autoFilter="0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Holerite</vt:lpstr>
      <vt:lpstr>Instruções</vt:lpstr>
      <vt:lpstr>Tabelas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Calcutudo</dc:creator>
  <dc:title>Holerite simples 2026</dc:title>
  <dc:subject/>
  <dc:description>Planilha grátis da Calcutudo. Sem macros e sem vínculos com outras pastas.</dc:description>
  <cp:keywords/>
  <cp:category/>
  <cp:lastModifiedBy>Calcutudo</cp:lastModifiedBy>
  <dcterms:created xsi:type="dcterms:W3CDTF">2026-11-03T12:00:00Z</dcterms:created>
  <dcterms:modified xsi:type="dcterms:W3CDTF">2026-11-03T12:00:00Z</dcterms:modified>
</cp:coreProperties>
</file>